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095" yWindow="0" windowWidth="16425" windowHeight="80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77" i="1"/>
  <c r="H76"/>
  <c r="G77"/>
  <c r="G76"/>
  <c r="E77"/>
  <c r="E76"/>
  <c r="E73"/>
  <c r="G73" s="1"/>
  <c r="E72"/>
  <c r="G72" s="1"/>
  <c r="H72" s="1"/>
  <c r="E71"/>
  <c r="G71" s="1"/>
  <c r="H71" s="1"/>
  <c r="E70"/>
  <c r="G70" s="1"/>
  <c r="E66"/>
  <c r="G66" s="1"/>
  <c r="E65"/>
  <c r="G65" s="1"/>
  <c r="H65" s="1"/>
  <c r="E64"/>
  <c r="G64" s="1"/>
  <c r="E63"/>
  <c r="E59"/>
  <c r="G59" s="1"/>
  <c r="E58"/>
  <c r="G58" s="1"/>
  <c r="H58" s="1"/>
  <c r="E57"/>
  <c r="G57" s="1"/>
  <c r="E56"/>
  <c r="G56" s="1"/>
  <c r="E54"/>
  <c r="G54" s="1"/>
  <c r="H54" s="1"/>
  <c r="E52"/>
  <c r="G52" s="1"/>
  <c r="C52"/>
  <c r="E53" s="1"/>
  <c r="G51"/>
  <c r="E51"/>
  <c r="E50"/>
  <c r="G50" s="1"/>
  <c r="E49"/>
  <c r="G49" s="1"/>
  <c r="H49" s="1"/>
  <c r="E48"/>
  <c r="G48" s="1"/>
  <c r="E47"/>
  <c r="G47" s="1"/>
  <c r="E46"/>
  <c r="G46" s="1"/>
  <c r="E45"/>
  <c r="G45" s="1"/>
  <c r="H45" s="1"/>
  <c r="G44"/>
  <c r="E44"/>
  <c r="H44" s="1"/>
  <c r="E43"/>
  <c r="E42"/>
  <c r="G42" s="1"/>
  <c r="E41"/>
  <c r="G41" s="1"/>
  <c r="H41" s="1"/>
  <c r="E40"/>
  <c r="G40" s="1"/>
  <c r="E39"/>
  <c r="G39" s="1"/>
  <c r="E38"/>
  <c r="G38" s="1"/>
  <c r="E37"/>
  <c r="G37" s="1"/>
  <c r="H37" s="1"/>
  <c r="E36"/>
  <c r="G36" s="1"/>
  <c r="G32"/>
  <c r="E32"/>
  <c r="E31"/>
  <c r="G31" s="1"/>
  <c r="E30"/>
  <c r="G30" s="1"/>
  <c r="H30" s="1"/>
  <c r="E29"/>
  <c r="G29" s="1"/>
  <c r="E28"/>
  <c r="G28" s="1"/>
  <c r="E27"/>
  <c r="G27" s="1"/>
  <c r="E26"/>
  <c r="G26" s="1"/>
  <c r="H26" s="1"/>
  <c r="G25"/>
  <c r="E25"/>
  <c r="H25" s="1"/>
  <c r="E24"/>
  <c r="E23"/>
  <c r="G23" s="1"/>
  <c r="E22"/>
  <c r="G22" s="1"/>
  <c r="H22" s="1"/>
  <c r="E21"/>
  <c r="G21" s="1"/>
  <c r="E20"/>
  <c r="G20" s="1"/>
  <c r="E19"/>
  <c r="G19" s="1"/>
  <c r="E18"/>
  <c r="G18" s="1"/>
  <c r="H18" s="1"/>
  <c r="E17"/>
  <c r="G17" s="1"/>
  <c r="G13"/>
  <c r="E13"/>
  <c r="E12"/>
  <c r="G12" s="1"/>
  <c r="E11"/>
  <c r="G11" s="1"/>
  <c r="H11" s="1"/>
  <c r="E10"/>
  <c r="G10" s="1"/>
  <c r="H29" l="1"/>
  <c r="H48"/>
  <c r="H10"/>
  <c r="H64"/>
  <c r="H57"/>
  <c r="H21"/>
  <c r="H40"/>
  <c r="E55"/>
  <c r="G55" s="1"/>
  <c r="H28"/>
  <c r="H47"/>
  <c r="H70"/>
  <c r="H13"/>
  <c r="H17"/>
  <c r="H32"/>
  <c r="H36"/>
  <c r="H51"/>
  <c r="H20"/>
  <c r="G24"/>
  <c r="H24" s="1"/>
  <c r="H39"/>
  <c r="G43"/>
  <c r="H43" s="1"/>
  <c r="H52"/>
  <c r="H56"/>
  <c r="G63"/>
  <c r="H63" s="1"/>
  <c r="G53"/>
  <c r="H53" s="1"/>
  <c r="H12"/>
  <c r="H19"/>
  <c r="H23"/>
  <c r="H27"/>
  <c r="H31"/>
  <c r="H38"/>
  <c r="H42"/>
  <c r="H46"/>
  <c r="H50"/>
  <c r="H59"/>
  <c r="H66"/>
  <c r="H73"/>
  <c r="H55" l="1"/>
  <c r="E6" l="1"/>
  <c r="E5"/>
  <c r="E4"/>
  <c r="E3"/>
  <c r="G5" l="1"/>
  <c r="H5" s="1"/>
  <c r="G6"/>
  <c r="H6" s="1"/>
  <c r="G4"/>
  <c r="H4" s="1"/>
  <c r="G3"/>
  <c r="H3" s="1"/>
</calcChain>
</file>

<file path=xl/sharedStrings.xml><?xml version="1.0" encoding="utf-8"?>
<sst xmlns="http://schemas.openxmlformats.org/spreadsheetml/2006/main" count="175" uniqueCount="64">
  <si>
    <t>UnitID</t>
  </si>
  <si>
    <t>Address</t>
  </si>
  <si>
    <t>Mod</t>
  </si>
  <si>
    <t>Player</t>
  </si>
  <si>
    <t>1-6</t>
  </si>
  <si>
    <t>+6</t>
  </si>
  <si>
    <t>+1</t>
  </si>
  <si>
    <t>Description</t>
  </si>
  <si>
    <t>Indexes</t>
  </si>
  <si>
    <t>SrcPlayer</t>
  </si>
  <si>
    <t>DestPlayer</t>
  </si>
  <si>
    <t>-1</t>
  </si>
  <si>
    <t>Amount</t>
  </si>
  <si>
    <t>+2</t>
  </si>
  <si>
    <t>-2</t>
  </si>
  <si>
    <t>Loop EUPs Initialization Trigger</t>
  </si>
  <si>
    <t>Prep Addon Pointer w/ Interceptor EUPs (Single Iteration)</t>
  </si>
  <si>
    <t>-6</t>
  </si>
  <si>
    <t>Unit Index Affected</t>
  </si>
  <si>
    <t>Order Queue Tail +6</t>
  </si>
  <si>
    <t>Offset (Hex)</t>
  </si>
  <si>
    <t>Air Strength +6</t>
  </si>
  <si>
    <t>Order Queue Tail +1</t>
  </si>
  <si>
    <t>Visibility Status +1</t>
  </si>
  <si>
    <t>Collision Left +1</t>
  </si>
  <si>
    <t>Collision Left -1</t>
  </si>
  <si>
    <t>Owner +2</t>
  </si>
  <si>
    <t>Order Queue Tail -2</t>
  </si>
  <si>
    <t>Main Order Timer +1</t>
  </si>
  <si>
    <t>Order Queue Tail -1</t>
  </si>
  <si>
    <t>Collision Top +2</t>
  </si>
  <si>
    <t>Air Strength -2</t>
  </si>
  <si>
    <t>Next Burrowed Unit +1</t>
  </si>
  <si>
    <t>Current Build Unit -1</t>
  </si>
  <si>
    <t>Unit Type +1</t>
  </si>
  <si>
    <t>Order Target UnitID -1</t>
  </si>
  <si>
    <t>Order Queue Tail +2</t>
  </si>
  <si>
    <t>Owner -2</t>
  </si>
  <si>
    <t>Air Strength +2</t>
  </si>
  <si>
    <t>Collision Top -2</t>
  </si>
  <si>
    <t>Current Build Unit +1</t>
  </si>
  <si>
    <t>Status Flags +1</t>
  </si>
  <si>
    <t>Visibility Status -1</t>
  </si>
  <si>
    <t>Main Order Timer -1</t>
  </si>
  <si>
    <t>6th Loaded Unit Index +1</t>
  </si>
  <si>
    <t>Halt Left +1</t>
  </si>
  <si>
    <t>Flingy Top Speed +1</t>
  </si>
  <si>
    <t>Interceptor Owner +1</t>
  </si>
  <si>
    <t>ID:2547 Owner +2</t>
  </si>
  <si>
    <t>ID:2547 Owner -2</t>
  </si>
  <si>
    <t>Target Unit Pointer +1</t>
  </si>
  <si>
    <t>Addon Build Type +1</t>
  </si>
  <si>
    <t>Addon Pointer -1</t>
  </si>
  <si>
    <t>Halt Y -1</t>
  </si>
  <si>
    <t>Flingy Top Speed -1</t>
  </si>
  <si>
    <t>Order Queue Tail -6</t>
  </si>
  <si>
    <t>Air Strength -6</t>
  </si>
  <si>
    <r>
      <rPr>
        <b/>
        <i/>
        <u/>
        <sz val="11"/>
        <color theme="1"/>
        <rFont val="Calibri"/>
        <family val="2"/>
        <scheme val="minor"/>
      </rPr>
      <t>Possible</t>
    </r>
    <r>
      <rPr>
        <b/>
        <u/>
        <sz val="11"/>
        <color theme="1"/>
        <rFont val="Calibri"/>
        <family val="2"/>
        <scheme val="minor"/>
      </rPr>
      <t xml:space="preserve"> Unit Death/Removal</t>
    </r>
  </si>
  <si>
    <t>Unit Initialization (Map Load)</t>
  </si>
  <si>
    <t>Loop EUPs Finish Trigger</t>
  </si>
  <si>
    <t>Prep Interceptor EUPs w/Loop EUPs (Single Iteration)</t>
  </si>
  <si>
    <t>6th Loaded Unit Index -1</t>
  </si>
  <si>
    <t>Halt X - 1</t>
  </si>
  <si>
    <t>Addon Build Type -1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</si>
</sst>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2" xfId="0" applyBorder="1"/>
    <xf numFmtId="49" fontId="0" fillId="0" borderId="2" xfId="0" applyNumberFormat="1" applyBorder="1"/>
    <xf numFmtId="0" fontId="0" fillId="0" borderId="0" xfId="0" applyBorder="1"/>
    <xf numFmtId="49" fontId="0" fillId="0" borderId="0" xfId="0" applyNumberFormat="1" applyBorder="1"/>
    <xf numFmtId="0" fontId="0" fillId="0" borderId="0" xfId="0" applyBorder="1" applyAlignment="1"/>
    <xf numFmtId="49" fontId="0" fillId="0" borderId="0" xfId="0" applyNumberFormat="1" applyBorder="1" applyAlignment="1"/>
    <xf numFmtId="0" fontId="0" fillId="2" borderId="1" xfId="0" applyFill="1" applyBorder="1"/>
    <xf numFmtId="0" fontId="0" fillId="0" borderId="6" xfId="0" applyBorder="1"/>
    <xf numFmtId="0" fontId="0" fillId="0" borderId="7" xfId="0" applyBorder="1"/>
    <xf numFmtId="49" fontId="0" fillId="0" borderId="8" xfId="0" applyNumberFormat="1" applyBorder="1" applyAlignment="1">
      <alignment horizontal="right"/>
    </xf>
    <xf numFmtId="0" fontId="0" fillId="0" borderId="10" xfId="0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49" fontId="0" fillId="0" borderId="13" xfId="0" applyNumberFormat="1" applyBorder="1"/>
    <xf numFmtId="0" fontId="0" fillId="6" borderId="9" xfId="0" applyFill="1" applyBorder="1"/>
    <xf numFmtId="0" fontId="0" fillId="6" borderId="7" xfId="0" applyFill="1" applyBorder="1"/>
    <xf numFmtId="0" fontId="0" fillId="4" borderId="7" xfId="0" applyFill="1" applyBorder="1"/>
    <xf numFmtId="0" fontId="0" fillId="6" borderId="11" xfId="0" applyFill="1" applyBorder="1"/>
    <xf numFmtId="0" fontId="0" fillId="4" borderId="9" xfId="0" applyFill="1" applyBorder="1"/>
    <xf numFmtId="0" fontId="0" fillId="3" borderId="7" xfId="0" applyFill="1" applyBorder="1"/>
    <xf numFmtId="0" fontId="0" fillId="3" borderId="11" xfId="0" applyFill="1" applyBorder="1"/>
    <xf numFmtId="0" fontId="0" fillId="3" borderId="9" xfId="0" applyFill="1" applyBorder="1"/>
    <xf numFmtId="0" fontId="0" fillId="5" borderId="7" xfId="0" applyFill="1" applyBorder="1"/>
    <xf numFmtId="0" fontId="0" fillId="3" borderId="14" xfId="0" applyFill="1" applyBorder="1"/>
    <xf numFmtId="0" fontId="0" fillId="7" borderId="9" xfId="0" applyFill="1" applyBorder="1"/>
    <xf numFmtId="0" fontId="0" fillId="6" borderId="14" xfId="0" applyFill="1" applyBorder="1"/>
    <xf numFmtId="0" fontId="3" fillId="0" borderId="6" xfId="0" applyFont="1" applyBorder="1"/>
    <xf numFmtId="0" fontId="3" fillId="0" borderId="0" xfId="0" applyFont="1" applyBorder="1"/>
    <xf numFmtId="0" fontId="3" fillId="0" borderId="7" xfId="0" applyFont="1" applyBorder="1"/>
    <xf numFmtId="0" fontId="3" fillId="0" borderId="10" xfId="0" applyFont="1" applyBorder="1"/>
    <xf numFmtId="0" fontId="3" fillId="0" borderId="2" xfId="0" applyFont="1" applyBorder="1"/>
    <xf numFmtId="0" fontId="3" fillId="0" borderId="11" xfId="0" applyFont="1" applyBorder="1"/>
    <xf numFmtId="49" fontId="3" fillId="0" borderId="0" xfId="0" applyNumberFormat="1" applyFont="1" applyFill="1" applyBorder="1"/>
    <xf numFmtId="0" fontId="4" fillId="8" borderId="11" xfId="0" applyFont="1" applyFill="1" applyBorder="1"/>
    <xf numFmtId="0" fontId="0" fillId="8" borderId="14" xfId="0" applyFill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I78"/>
  <sheetViews>
    <sheetView tabSelected="1" zoomScaleNormal="100" workbookViewId="0">
      <selection activeCell="K73" sqref="K73"/>
    </sheetView>
  </sheetViews>
  <sheetFormatPr defaultRowHeight="15"/>
  <cols>
    <col min="1" max="1" width="8.140625" bestFit="1" customWidth="1"/>
    <col min="2" max="2" width="6.5703125" bestFit="1" customWidth="1"/>
    <col min="3" max="3" width="9.140625" bestFit="1" customWidth="1"/>
    <col min="4" max="4" width="10.5703125" bestFit="1" customWidth="1"/>
    <col min="5" max="5" width="8.140625" bestFit="1" customWidth="1"/>
    <col min="6" max="6" width="11.140625" bestFit="1" customWidth="1"/>
    <col min="7" max="7" width="18.5703125" bestFit="1" customWidth="1"/>
    <col min="8" max="8" width="11.85546875" bestFit="1" customWidth="1"/>
    <col min="9" max="9" width="23.140625" bestFit="1" customWidth="1"/>
  </cols>
  <sheetData>
    <row r="1" spans="1:9" ht="15.75" thickTop="1">
      <c r="A1" s="39" t="s">
        <v>58</v>
      </c>
      <c r="B1" s="40"/>
      <c r="C1" s="40"/>
      <c r="D1" s="40"/>
      <c r="E1" s="40"/>
      <c r="F1" s="40"/>
      <c r="G1" s="40"/>
      <c r="H1" s="40"/>
      <c r="I1" s="41"/>
    </row>
    <row r="2" spans="1:9">
      <c r="A2" s="30" t="s">
        <v>8</v>
      </c>
      <c r="B2" s="31" t="s">
        <v>0</v>
      </c>
      <c r="C2" s="31" t="s">
        <v>3</v>
      </c>
      <c r="D2" s="31"/>
      <c r="E2" s="31" t="s">
        <v>1</v>
      </c>
      <c r="F2" s="31" t="s">
        <v>2</v>
      </c>
      <c r="G2" s="31" t="s">
        <v>18</v>
      </c>
      <c r="H2" s="31" t="s">
        <v>20</v>
      </c>
      <c r="I2" s="32" t="s">
        <v>7</v>
      </c>
    </row>
    <row r="3" spans="1:9">
      <c r="A3" s="12" t="s">
        <v>4</v>
      </c>
      <c r="B3" s="1">
        <v>2635</v>
      </c>
      <c r="C3" s="1">
        <v>12</v>
      </c>
      <c r="D3" s="1"/>
      <c r="E3" s="1" t="str">
        <f>DEC2HEX(48*B3+4*C3+5776160)</f>
        <v>5A1160</v>
      </c>
      <c r="F3" s="2" t="s">
        <v>5</v>
      </c>
      <c r="G3" s="1">
        <f>ROUNDDOWN((6456296-HEX2DEC(E3))/336+1,0)</f>
        <v>1648</v>
      </c>
      <c r="H3" s="1" t="str">
        <f>DEC2HEX(HEX2DEC(E3)-6456296+336*G3)</f>
        <v>78</v>
      </c>
      <c r="I3" s="18" t="s">
        <v>19</v>
      </c>
    </row>
    <row r="4" spans="1:9">
      <c r="A4" s="13"/>
      <c r="B4" s="3"/>
      <c r="C4" s="3"/>
      <c r="D4" s="3"/>
      <c r="E4" s="3" t="str">
        <f>DEC2HEX(48*B3+4*C3+5787104)</f>
        <v>5A3C20</v>
      </c>
      <c r="F4" s="4" t="s">
        <v>5</v>
      </c>
      <c r="G4" s="3">
        <f t="shared" ref="G4:G6" si="0">ROUNDDOWN((6456296-HEX2DEC(E4))/336+1,0)</f>
        <v>1616</v>
      </c>
      <c r="H4" s="3" t="str">
        <f>DEC2HEX(HEX2DEC(E4)-6456296+336*G4)</f>
        <v>138</v>
      </c>
      <c r="I4" s="21" t="s">
        <v>21</v>
      </c>
    </row>
    <row r="5" spans="1:9">
      <c r="A5" s="14">
        <v>1648</v>
      </c>
      <c r="B5" s="1">
        <v>2547</v>
      </c>
      <c r="C5" s="1">
        <v>12</v>
      </c>
      <c r="D5" s="1"/>
      <c r="E5" s="1" t="str">
        <f>DEC2HEX(48*B5+4*C5+5776160)</f>
        <v>5A00E0</v>
      </c>
      <c r="F5" s="2" t="s">
        <v>6</v>
      </c>
      <c r="G5" s="1">
        <f t="shared" si="0"/>
        <v>1661</v>
      </c>
      <c r="H5" s="1" t="str">
        <f>DEC2HEX(HEX2DEC(E5)-6456296+336*G5)</f>
        <v>108</v>
      </c>
      <c r="I5" s="18" t="s">
        <v>24</v>
      </c>
    </row>
    <row r="6" spans="1:9" ht="15.75" thickBot="1">
      <c r="A6" s="15"/>
      <c r="B6" s="16"/>
      <c r="C6" s="16"/>
      <c r="D6" s="16"/>
      <c r="E6" s="16" t="str">
        <f>DEC2HEX(48*B5+4*C5+5787104)</f>
        <v>5A2BA0</v>
      </c>
      <c r="F6" s="17" t="s">
        <v>6</v>
      </c>
      <c r="G6" s="16">
        <f t="shared" si="0"/>
        <v>1628</v>
      </c>
      <c r="H6" s="16" t="str">
        <f>DEC2HEX(HEX2DEC(E6)-6456296+336*G6)</f>
        <v>78</v>
      </c>
      <c r="I6" s="29" t="s">
        <v>22</v>
      </c>
    </row>
    <row r="7" spans="1:9" ht="16.5" thickTop="1" thickBot="1"/>
    <row r="8" spans="1:9" ht="15.75" thickTop="1">
      <c r="A8" s="39" t="s">
        <v>15</v>
      </c>
      <c r="B8" s="40"/>
      <c r="C8" s="40"/>
      <c r="D8" s="40"/>
      <c r="E8" s="40"/>
      <c r="F8" s="40"/>
      <c r="G8" s="40"/>
      <c r="H8" s="40"/>
      <c r="I8" s="41"/>
    </row>
    <row r="9" spans="1:9">
      <c r="A9" s="30" t="s">
        <v>12</v>
      </c>
      <c r="B9" s="31" t="s">
        <v>0</v>
      </c>
      <c r="C9" s="31" t="s">
        <v>9</v>
      </c>
      <c r="D9" s="31" t="s">
        <v>10</v>
      </c>
      <c r="E9" s="31" t="s">
        <v>1</v>
      </c>
      <c r="F9" s="36" t="s">
        <v>2</v>
      </c>
      <c r="G9" s="31" t="s">
        <v>18</v>
      </c>
      <c r="H9" s="31" t="s">
        <v>20</v>
      </c>
      <c r="I9" s="32" t="s">
        <v>7</v>
      </c>
    </row>
    <row r="10" spans="1:9">
      <c r="A10" s="14">
        <v>1</v>
      </c>
      <c r="B10" s="1">
        <v>2547</v>
      </c>
      <c r="C10" s="1">
        <v>12</v>
      </c>
      <c r="D10" s="1">
        <v>3</v>
      </c>
      <c r="E10" s="1" t="str">
        <f>DEC2HEX(48*B10+4*D10+5776160)</f>
        <v>5A00BC</v>
      </c>
      <c r="F10" s="2" t="s">
        <v>6</v>
      </c>
      <c r="G10" s="1">
        <f t="shared" ref="G10:G13" si="1">ROUNDDOWN((6456296-HEX2DEC(E10))/336+1,0)</f>
        <v>1661</v>
      </c>
      <c r="H10" s="1" t="str">
        <f>DEC2HEX(HEX2DEC(E10)-6456296+336*G10)</f>
        <v>E4</v>
      </c>
      <c r="I10" s="25" t="s">
        <v>23</v>
      </c>
    </row>
    <row r="11" spans="1:9">
      <c r="A11" s="10"/>
      <c r="B11" s="5"/>
      <c r="C11" s="5"/>
      <c r="D11" s="5"/>
      <c r="E11" s="5" t="str">
        <f>DEC2HEX(48*B10+4*C10+5776160)</f>
        <v>5A00E0</v>
      </c>
      <c r="F11" s="6" t="s">
        <v>11</v>
      </c>
      <c r="G11" s="5">
        <f t="shared" si="1"/>
        <v>1661</v>
      </c>
      <c r="H11" s="5" t="str">
        <f>DEC2HEX(HEX2DEC(E11)-6456296+336*G11)</f>
        <v>108</v>
      </c>
      <c r="I11" s="23" t="s">
        <v>25</v>
      </c>
    </row>
    <row r="12" spans="1:9">
      <c r="A12" s="10"/>
      <c r="B12" s="5"/>
      <c r="C12" s="5"/>
      <c r="D12" s="5"/>
      <c r="E12" s="5" t="str">
        <f>DEC2HEX(48*B10+4*D10+5787104)</f>
        <v>5A2B7C</v>
      </c>
      <c r="F12" s="6" t="s">
        <v>6</v>
      </c>
      <c r="G12" s="5">
        <f t="shared" si="1"/>
        <v>1628</v>
      </c>
      <c r="H12" s="5" t="str">
        <f>DEC2HEX(HEX2DEC(E12)-6456296+336*G12)</f>
        <v>54</v>
      </c>
      <c r="I12" s="23" t="s">
        <v>28</v>
      </c>
    </row>
    <row r="13" spans="1:9" ht="15.75" thickBot="1">
      <c r="A13" s="15"/>
      <c r="B13" s="16"/>
      <c r="C13" s="16"/>
      <c r="D13" s="16"/>
      <c r="E13" s="16" t="str">
        <f>DEC2HEX(48*B10+4*C10+5787104)</f>
        <v>5A2BA0</v>
      </c>
      <c r="F13" s="17" t="s">
        <v>11</v>
      </c>
      <c r="G13" s="16">
        <f t="shared" si="1"/>
        <v>1628</v>
      </c>
      <c r="H13" s="16" t="str">
        <f>DEC2HEX(HEX2DEC(E13)-6456296+336*G13)</f>
        <v>78</v>
      </c>
      <c r="I13" s="27" t="s">
        <v>29</v>
      </c>
    </row>
    <row r="14" spans="1:9" ht="16.5" thickTop="1" thickBot="1"/>
    <row r="15" spans="1:9" ht="15.75" thickTop="1">
      <c r="A15" s="39" t="s">
        <v>60</v>
      </c>
      <c r="B15" s="40"/>
      <c r="C15" s="40"/>
      <c r="D15" s="40"/>
      <c r="E15" s="40"/>
      <c r="F15" s="40"/>
      <c r="G15" s="40"/>
      <c r="H15" s="40"/>
      <c r="I15" s="41"/>
    </row>
    <row r="16" spans="1:9">
      <c r="A16" s="30" t="s">
        <v>12</v>
      </c>
      <c r="B16" s="31" t="s">
        <v>0</v>
      </c>
      <c r="C16" s="31" t="s">
        <v>9</v>
      </c>
      <c r="D16" s="31" t="s">
        <v>10</v>
      </c>
      <c r="E16" s="31" t="s">
        <v>1</v>
      </c>
      <c r="F16" s="36" t="s">
        <v>2</v>
      </c>
      <c r="G16" s="31" t="s">
        <v>18</v>
      </c>
      <c r="H16" s="31" t="s">
        <v>20</v>
      </c>
      <c r="I16" s="32" t="s">
        <v>7</v>
      </c>
    </row>
    <row r="17" spans="1:9">
      <c r="A17" s="14">
        <v>2</v>
      </c>
      <c r="B17" s="1">
        <v>2635</v>
      </c>
      <c r="C17" s="1">
        <v>12</v>
      </c>
      <c r="D17" s="1">
        <v>1</v>
      </c>
      <c r="E17" s="1" t="str">
        <f>DEC2HEX(48*B17+4*D17+5776160)</f>
        <v>5A1134</v>
      </c>
      <c r="F17" s="2" t="s">
        <v>13</v>
      </c>
      <c r="G17" s="1">
        <f t="shared" ref="G17:G32" si="2">ROUNDDOWN((6456296-HEX2DEC(E17))/336+1,0)</f>
        <v>1648</v>
      </c>
      <c r="H17" s="1" t="str">
        <f>DEC2HEX(HEX2DEC(E17)-6456296+336*G17)</f>
        <v>4C</v>
      </c>
      <c r="I17" s="28" t="s">
        <v>26</v>
      </c>
    </row>
    <row r="18" spans="1:9">
      <c r="A18" s="10"/>
      <c r="B18" s="7"/>
      <c r="C18" s="7"/>
      <c r="D18" s="7"/>
      <c r="E18" s="5" t="str">
        <f>DEC2HEX(48*B17+4*C17+5776160)</f>
        <v>5A1160</v>
      </c>
      <c r="F18" s="8">
        <v>-2</v>
      </c>
      <c r="G18" s="5">
        <f t="shared" si="2"/>
        <v>1648</v>
      </c>
      <c r="H18" s="5" t="str">
        <f t="shared" ref="H18:H32" si="3">DEC2HEX(HEX2DEC(E18)-6456296+336*G18)</f>
        <v>78</v>
      </c>
      <c r="I18" s="23" t="s">
        <v>27</v>
      </c>
    </row>
    <row r="19" spans="1:9">
      <c r="A19" s="10"/>
      <c r="B19" s="5"/>
      <c r="C19" s="5"/>
      <c r="D19" s="5"/>
      <c r="E19" s="5" t="str">
        <f>DEC2HEX(48*B17+4*D17+5787104)</f>
        <v>5A3BF4</v>
      </c>
      <c r="F19" s="6" t="s">
        <v>13</v>
      </c>
      <c r="G19" s="5">
        <f t="shared" si="2"/>
        <v>1616</v>
      </c>
      <c r="H19" s="5" t="str">
        <f t="shared" si="3"/>
        <v>10C</v>
      </c>
      <c r="I19" s="23" t="s">
        <v>30</v>
      </c>
    </row>
    <row r="20" spans="1:9">
      <c r="A20" s="13"/>
      <c r="B20" s="3"/>
      <c r="C20" s="3"/>
      <c r="D20" s="3"/>
      <c r="E20" s="3" t="str">
        <f>DEC2HEX(48*B17+4*C17+5787104)</f>
        <v>5A3C20</v>
      </c>
      <c r="F20" s="4">
        <v>-2</v>
      </c>
      <c r="G20" s="3">
        <f t="shared" si="2"/>
        <v>1616</v>
      </c>
      <c r="H20" s="3" t="str">
        <f t="shared" si="3"/>
        <v>138</v>
      </c>
      <c r="I20" s="24" t="s">
        <v>31</v>
      </c>
    </row>
    <row r="21" spans="1:9">
      <c r="A21" s="14">
        <v>1</v>
      </c>
      <c r="B21" s="1">
        <v>2547</v>
      </c>
      <c r="C21" s="1">
        <v>5</v>
      </c>
      <c r="D21" s="1">
        <v>7</v>
      </c>
      <c r="E21" s="1" t="str">
        <f>DEC2HEX(48*B21+4*D21+5776160)</f>
        <v>5A00CC</v>
      </c>
      <c r="F21" s="2" t="s">
        <v>6</v>
      </c>
      <c r="G21" s="1">
        <f t="shared" si="2"/>
        <v>1661</v>
      </c>
      <c r="H21" s="1" t="str">
        <f t="shared" si="3"/>
        <v>F4</v>
      </c>
      <c r="I21" s="18" t="s">
        <v>32</v>
      </c>
    </row>
    <row r="22" spans="1:9">
      <c r="A22" s="10"/>
      <c r="B22" s="5"/>
      <c r="C22" s="5"/>
      <c r="D22" s="5"/>
      <c r="E22" s="5" t="str">
        <f>DEC2HEX(48*B21+4*C21+5776160)</f>
        <v>5A00C4</v>
      </c>
      <c r="F22" s="6" t="s">
        <v>11</v>
      </c>
      <c r="G22" s="5">
        <f t="shared" si="2"/>
        <v>1661</v>
      </c>
      <c r="H22" s="5" t="str">
        <f t="shared" si="3"/>
        <v>EC</v>
      </c>
      <c r="I22" s="23" t="s">
        <v>33</v>
      </c>
    </row>
    <row r="23" spans="1:9">
      <c r="A23" s="10"/>
      <c r="B23" s="5"/>
      <c r="C23" s="5"/>
      <c r="D23" s="5"/>
      <c r="E23" s="5" t="str">
        <f>DEC2HEX(48*B21+4*D21+5787104)</f>
        <v>5A2B8C</v>
      </c>
      <c r="F23" s="6" t="s">
        <v>6</v>
      </c>
      <c r="G23" s="5">
        <f t="shared" si="2"/>
        <v>1628</v>
      </c>
      <c r="H23" s="5" t="str">
        <f t="shared" si="3"/>
        <v>64</v>
      </c>
      <c r="I23" s="26" t="s">
        <v>34</v>
      </c>
    </row>
    <row r="24" spans="1:9">
      <c r="A24" s="13"/>
      <c r="B24" s="3"/>
      <c r="C24" s="3"/>
      <c r="D24" s="3"/>
      <c r="E24" s="3" t="str">
        <f>DEC2HEX(48*B21+4*C21+5787104)</f>
        <v>5A2B84</v>
      </c>
      <c r="F24" s="4" t="s">
        <v>11</v>
      </c>
      <c r="G24" s="3">
        <f t="shared" si="2"/>
        <v>1628</v>
      </c>
      <c r="H24" s="3" t="str">
        <f t="shared" si="3"/>
        <v>5C</v>
      </c>
      <c r="I24" s="37" t="s">
        <v>35</v>
      </c>
    </row>
    <row r="25" spans="1:9">
      <c r="A25" s="14">
        <v>2</v>
      </c>
      <c r="B25" s="1">
        <v>2635</v>
      </c>
      <c r="C25" s="1">
        <v>1</v>
      </c>
      <c r="D25" s="1">
        <v>12</v>
      </c>
      <c r="E25" s="1" t="str">
        <f>DEC2HEX(48*B25+4*D25+5776160)</f>
        <v>5A1160</v>
      </c>
      <c r="F25" s="2" t="s">
        <v>13</v>
      </c>
      <c r="G25" s="1">
        <f t="shared" si="2"/>
        <v>1648</v>
      </c>
      <c r="H25" s="1" t="str">
        <f t="shared" si="3"/>
        <v>78</v>
      </c>
      <c r="I25" s="25" t="s">
        <v>36</v>
      </c>
    </row>
    <row r="26" spans="1:9">
      <c r="A26" s="10"/>
      <c r="B26" s="5"/>
      <c r="C26" s="5"/>
      <c r="D26" s="5"/>
      <c r="E26" s="5" t="str">
        <f>DEC2HEX(48*B25+4*C25+5776160)</f>
        <v>5A1134</v>
      </c>
      <c r="F26" s="6" t="s">
        <v>14</v>
      </c>
      <c r="G26" s="5">
        <f t="shared" si="2"/>
        <v>1648</v>
      </c>
      <c r="H26" s="5" t="str">
        <f t="shared" si="3"/>
        <v>4C</v>
      </c>
      <c r="I26" s="20" t="s">
        <v>37</v>
      </c>
    </row>
    <row r="27" spans="1:9">
      <c r="A27" s="10"/>
      <c r="B27" s="5"/>
      <c r="C27" s="5"/>
      <c r="D27" s="5"/>
      <c r="E27" s="5" t="str">
        <f>DEC2HEX(48*B25+4*D25+5787104)</f>
        <v>5A3C20</v>
      </c>
      <c r="F27" s="6" t="s">
        <v>13</v>
      </c>
      <c r="G27" s="5">
        <f t="shared" si="2"/>
        <v>1616</v>
      </c>
      <c r="H27" s="5" t="str">
        <f t="shared" si="3"/>
        <v>138</v>
      </c>
      <c r="I27" s="23" t="s">
        <v>38</v>
      </c>
    </row>
    <row r="28" spans="1:9">
      <c r="A28" s="13"/>
      <c r="B28" s="3"/>
      <c r="C28" s="3"/>
      <c r="D28" s="3"/>
      <c r="E28" s="3" t="str">
        <f>DEC2HEX(48*B25+4*C25+5787104)</f>
        <v>5A3BF4</v>
      </c>
      <c r="F28" s="4" t="s">
        <v>14</v>
      </c>
      <c r="G28" s="3">
        <f t="shared" si="2"/>
        <v>1616</v>
      </c>
      <c r="H28" s="3" t="str">
        <f t="shared" si="3"/>
        <v>10C</v>
      </c>
      <c r="I28" s="24" t="s">
        <v>39</v>
      </c>
    </row>
    <row r="29" spans="1:9">
      <c r="A29" s="14">
        <v>1</v>
      </c>
      <c r="B29" s="1">
        <v>2547</v>
      </c>
      <c r="C29" s="1">
        <v>5</v>
      </c>
      <c r="D29" s="1">
        <v>3</v>
      </c>
      <c r="E29" s="1" t="str">
        <f>DEC2HEX(48*B29+4*D29+5776160)</f>
        <v>5A00BC</v>
      </c>
      <c r="F29" s="2" t="s">
        <v>6</v>
      </c>
      <c r="G29" s="1">
        <f t="shared" si="2"/>
        <v>1661</v>
      </c>
      <c r="H29" s="1" t="str">
        <f t="shared" si="3"/>
        <v>E4</v>
      </c>
      <c r="I29" s="18" t="s">
        <v>23</v>
      </c>
    </row>
    <row r="30" spans="1:9">
      <c r="A30" s="10"/>
      <c r="B30" s="5"/>
      <c r="C30" s="5"/>
      <c r="D30" s="5"/>
      <c r="E30" s="5" t="str">
        <f>DEC2HEX(48*B29+4*C29+5776160)</f>
        <v>5A00C4</v>
      </c>
      <c r="F30" s="6" t="s">
        <v>11</v>
      </c>
      <c r="G30" s="5">
        <f t="shared" si="2"/>
        <v>1661</v>
      </c>
      <c r="H30" s="5" t="str">
        <f t="shared" si="3"/>
        <v>EC</v>
      </c>
      <c r="I30" s="23" t="s">
        <v>40</v>
      </c>
    </row>
    <row r="31" spans="1:9">
      <c r="A31" s="10"/>
      <c r="B31" s="5"/>
      <c r="C31" s="5"/>
      <c r="D31" s="5"/>
      <c r="E31" s="5" t="str">
        <f>DEC2HEX(48*B29+4*D29+5787104)</f>
        <v>5A2B7C</v>
      </c>
      <c r="F31" s="6" t="s">
        <v>6</v>
      </c>
      <c r="G31" s="5">
        <f t="shared" si="2"/>
        <v>1628</v>
      </c>
      <c r="H31" s="5" t="str">
        <f t="shared" si="3"/>
        <v>54</v>
      </c>
      <c r="I31" s="19" t="s">
        <v>28</v>
      </c>
    </row>
    <row r="32" spans="1:9" ht="15.75" thickBot="1">
      <c r="A32" s="15"/>
      <c r="B32" s="16"/>
      <c r="C32" s="16"/>
      <c r="D32" s="16"/>
      <c r="E32" s="16" t="str">
        <f>DEC2HEX(48*B29+4*C29+5787104)</f>
        <v>5A2B84</v>
      </c>
      <c r="F32" s="17" t="s">
        <v>11</v>
      </c>
      <c r="G32" s="16">
        <f t="shared" si="2"/>
        <v>1628</v>
      </c>
      <c r="H32" s="16" t="str">
        <f t="shared" si="3"/>
        <v>5C</v>
      </c>
      <c r="I32" s="38" t="s">
        <v>35</v>
      </c>
    </row>
    <row r="33" spans="1:9" ht="16.5" thickTop="1" thickBot="1"/>
    <row r="34" spans="1:9" ht="15.75" thickTop="1">
      <c r="A34" s="39" t="s">
        <v>16</v>
      </c>
      <c r="B34" s="40"/>
      <c r="C34" s="40"/>
      <c r="D34" s="40"/>
      <c r="E34" s="40"/>
      <c r="F34" s="40"/>
      <c r="G34" s="40"/>
      <c r="H34" s="40"/>
      <c r="I34" s="41"/>
    </row>
    <row r="35" spans="1:9">
      <c r="A35" s="30" t="s">
        <v>12</v>
      </c>
      <c r="B35" s="31" t="s">
        <v>0</v>
      </c>
      <c r="C35" s="31" t="s">
        <v>9</v>
      </c>
      <c r="D35" s="31" t="s">
        <v>10</v>
      </c>
      <c r="E35" s="31" t="s">
        <v>1</v>
      </c>
      <c r="F35" s="36" t="s">
        <v>2</v>
      </c>
      <c r="G35" s="31" t="s">
        <v>18</v>
      </c>
      <c r="H35" s="31" t="s">
        <v>20</v>
      </c>
      <c r="I35" s="32" t="s">
        <v>7</v>
      </c>
    </row>
    <row r="36" spans="1:9">
      <c r="A36" s="14">
        <v>1</v>
      </c>
      <c r="B36" s="1">
        <v>2547</v>
      </c>
      <c r="C36" s="1">
        <v>3</v>
      </c>
      <c r="D36" s="1">
        <v>1</v>
      </c>
      <c r="E36" s="1" t="str">
        <f>DEC2HEX(48*B36+4*D36+5776160)</f>
        <v>5A00B4</v>
      </c>
      <c r="F36" s="2" t="s">
        <v>6</v>
      </c>
      <c r="G36" s="1">
        <f t="shared" ref="G36:G59" si="4">ROUNDDOWN((6456296-HEX2DEC(E36))/336+1,0)</f>
        <v>1661</v>
      </c>
      <c r="H36" s="1" t="str">
        <f t="shared" ref="H36:H59" si="5">DEC2HEX(HEX2DEC(E36)-6456296+336*G36)</f>
        <v>DC</v>
      </c>
      <c r="I36" s="18" t="s">
        <v>41</v>
      </c>
    </row>
    <row r="37" spans="1:9">
      <c r="A37" s="10"/>
      <c r="B37" s="5"/>
      <c r="C37" s="5"/>
      <c r="D37" s="5"/>
      <c r="E37" s="5" t="str">
        <f>DEC2HEX(48*B36+4*C36+5776160)</f>
        <v>5A00BC</v>
      </c>
      <c r="F37" s="6" t="s">
        <v>11</v>
      </c>
      <c r="G37" s="5">
        <f t="shared" si="4"/>
        <v>1661</v>
      </c>
      <c r="H37" s="5" t="str">
        <f t="shared" si="5"/>
        <v>E4</v>
      </c>
      <c r="I37" s="19" t="s">
        <v>42</v>
      </c>
    </row>
    <row r="38" spans="1:9">
      <c r="A38" s="10"/>
      <c r="B38" s="5"/>
      <c r="C38" s="5"/>
      <c r="D38" s="5"/>
      <c r="E38" s="5" t="str">
        <f>DEC2HEX(48*B36+4*D36+5787104)</f>
        <v>5A2B74</v>
      </c>
      <c r="F38" s="6" t="s">
        <v>6</v>
      </c>
      <c r="G38" s="5">
        <f t="shared" si="4"/>
        <v>1628</v>
      </c>
      <c r="H38" s="5" t="str">
        <f t="shared" si="5"/>
        <v>4C</v>
      </c>
      <c r="I38" s="20" t="s">
        <v>47</v>
      </c>
    </row>
    <row r="39" spans="1:9">
      <c r="A39" s="13"/>
      <c r="B39" s="3"/>
      <c r="C39" s="3"/>
      <c r="D39" s="3"/>
      <c r="E39" s="3" t="str">
        <f>DEC2HEX(48*B36+4*C36+5787104)</f>
        <v>5A2B7C</v>
      </c>
      <c r="F39" s="4" t="s">
        <v>11</v>
      </c>
      <c r="G39" s="3">
        <f t="shared" si="4"/>
        <v>1628</v>
      </c>
      <c r="H39" s="3" t="str">
        <f t="shared" si="5"/>
        <v>54</v>
      </c>
      <c r="I39" s="21" t="s">
        <v>43</v>
      </c>
    </row>
    <row r="40" spans="1:9">
      <c r="A40" s="14">
        <v>2</v>
      </c>
      <c r="B40" s="1">
        <v>2635</v>
      </c>
      <c r="C40" s="1">
        <v>12</v>
      </c>
      <c r="D40" s="1">
        <v>1</v>
      </c>
      <c r="E40" s="1" t="str">
        <f>DEC2HEX(48*B40+4*D40+5776160)</f>
        <v>5A1134</v>
      </c>
      <c r="F40" s="2" t="s">
        <v>13</v>
      </c>
      <c r="G40" s="1">
        <f t="shared" si="4"/>
        <v>1648</v>
      </c>
      <c r="H40" s="1" t="str">
        <f t="shared" si="5"/>
        <v>4C</v>
      </c>
      <c r="I40" s="22" t="s">
        <v>48</v>
      </c>
    </row>
    <row r="41" spans="1:9">
      <c r="A41" s="10"/>
      <c r="B41" s="5"/>
      <c r="C41" s="5"/>
      <c r="D41" s="5"/>
      <c r="E41" s="5" t="str">
        <f>DEC2HEX(48*B40+4*C40+5776160)</f>
        <v>5A1160</v>
      </c>
      <c r="F41" s="6" t="s">
        <v>14</v>
      </c>
      <c r="G41" s="5">
        <f t="shared" si="4"/>
        <v>1648</v>
      </c>
      <c r="H41" s="5" t="str">
        <f t="shared" si="5"/>
        <v>78</v>
      </c>
      <c r="I41" s="23" t="s">
        <v>27</v>
      </c>
    </row>
    <row r="42" spans="1:9">
      <c r="A42" s="10"/>
      <c r="B42" s="5"/>
      <c r="C42" s="5"/>
      <c r="D42" s="5"/>
      <c r="E42" s="5" t="str">
        <f>DEC2HEX(48*B40+4*D40+5787104)</f>
        <v>5A3BF4</v>
      </c>
      <c r="F42" s="6" t="s">
        <v>13</v>
      </c>
      <c r="G42" s="5">
        <f t="shared" si="4"/>
        <v>1616</v>
      </c>
      <c r="H42" s="5" t="str">
        <f t="shared" si="5"/>
        <v>10C</v>
      </c>
      <c r="I42" s="23" t="s">
        <v>30</v>
      </c>
    </row>
    <row r="43" spans="1:9">
      <c r="A43" s="13"/>
      <c r="B43" s="3"/>
      <c r="C43" s="3"/>
      <c r="D43" s="3"/>
      <c r="E43" s="3" t="str">
        <f>DEC2HEX(48*B40+4*C40+5787104)</f>
        <v>5A3C20</v>
      </c>
      <c r="F43" s="4" t="s">
        <v>14</v>
      </c>
      <c r="G43" s="3">
        <f t="shared" si="4"/>
        <v>1616</v>
      </c>
      <c r="H43" s="3" t="str">
        <f t="shared" si="5"/>
        <v>138</v>
      </c>
      <c r="I43" s="24" t="s">
        <v>31</v>
      </c>
    </row>
    <row r="44" spans="1:9">
      <c r="A44" s="14">
        <v>1</v>
      </c>
      <c r="B44" s="1">
        <v>2547</v>
      </c>
      <c r="C44" s="1">
        <v>3</v>
      </c>
      <c r="D44" s="1">
        <v>5</v>
      </c>
      <c r="E44" s="1" t="str">
        <f>DEC2HEX(48*B44+4*D44+5776160)</f>
        <v>5A00C4</v>
      </c>
      <c r="F44" s="2" t="s">
        <v>6</v>
      </c>
      <c r="G44" s="1">
        <f t="shared" si="4"/>
        <v>1661</v>
      </c>
      <c r="H44" s="1" t="str">
        <f t="shared" si="5"/>
        <v>EC</v>
      </c>
      <c r="I44" s="18" t="s">
        <v>40</v>
      </c>
    </row>
    <row r="45" spans="1:9">
      <c r="A45" s="10"/>
      <c r="B45" s="5"/>
      <c r="C45" s="5"/>
      <c r="D45" s="5"/>
      <c r="E45" s="5" t="str">
        <f>DEC2HEX(48*B44+4*C44+5776160)</f>
        <v>5A00BC</v>
      </c>
      <c r="F45" s="6" t="s">
        <v>11</v>
      </c>
      <c r="G45" s="5">
        <f t="shared" si="4"/>
        <v>1661</v>
      </c>
      <c r="H45" s="5" t="str">
        <f t="shared" si="5"/>
        <v>E4</v>
      </c>
      <c r="I45" s="19" t="s">
        <v>42</v>
      </c>
    </row>
    <row r="46" spans="1:9">
      <c r="A46" s="10"/>
      <c r="B46" s="5"/>
      <c r="C46" s="5"/>
      <c r="D46" s="5"/>
      <c r="E46" s="5" t="str">
        <f>DEC2HEX(48*B44+4*D44+5787104)</f>
        <v>5A2B84</v>
      </c>
      <c r="F46" s="6" t="s">
        <v>6</v>
      </c>
      <c r="G46" s="5">
        <f t="shared" si="4"/>
        <v>1628</v>
      </c>
      <c r="H46" s="5" t="str">
        <f t="shared" si="5"/>
        <v>5C</v>
      </c>
      <c r="I46" s="19" t="s">
        <v>50</v>
      </c>
    </row>
    <row r="47" spans="1:9">
      <c r="A47" s="13"/>
      <c r="B47" s="3"/>
      <c r="C47" s="3"/>
      <c r="D47" s="3"/>
      <c r="E47" s="3" t="str">
        <f>DEC2HEX(48*B44+4*C44+5787104)</f>
        <v>5A2B7C</v>
      </c>
      <c r="F47" s="4" t="s">
        <v>11</v>
      </c>
      <c r="G47" s="3">
        <f t="shared" si="4"/>
        <v>1628</v>
      </c>
      <c r="H47" s="3" t="str">
        <f t="shared" si="5"/>
        <v>54</v>
      </c>
      <c r="I47" s="21" t="s">
        <v>43</v>
      </c>
    </row>
    <row r="48" spans="1:9">
      <c r="A48" s="14">
        <v>2</v>
      </c>
      <c r="B48" s="1">
        <v>2635</v>
      </c>
      <c r="C48" s="1">
        <v>1</v>
      </c>
      <c r="D48" s="1">
        <v>12</v>
      </c>
      <c r="E48" s="1" t="str">
        <f>DEC2HEX(48*B48+4*D48+5776160)</f>
        <v>5A1160</v>
      </c>
      <c r="F48" s="2" t="s">
        <v>13</v>
      </c>
      <c r="G48" s="1">
        <f t="shared" si="4"/>
        <v>1648</v>
      </c>
      <c r="H48" s="1" t="str">
        <f t="shared" si="5"/>
        <v>78</v>
      </c>
      <c r="I48" s="25" t="s">
        <v>36</v>
      </c>
    </row>
    <row r="49" spans="1:9">
      <c r="A49" s="10"/>
      <c r="B49" s="5"/>
      <c r="C49" s="5"/>
      <c r="D49" s="5"/>
      <c r="E49" s="5" t="str">
        <f>DEC2HEX(48*B48+4*C48+5776160)</f>
        <v>5A1134</v>
      </c>
      <c r="F49" s="6" t="s">
        <v>14</v>
      </c>
      <c r="G49" s="5">
        <f t="shared" si="4"/>
        <v>1648</v>
      </c>
      <c r="H49" s="5" t="str">
        <f t="shared" si="5"/>
        <v>4C</v>
      </c>
      <c r="I49" s="20" t="s">
        <v>49</v>
      </c>
    </row>
    <row r="50" spans="1:9">
      <c r="A50" s="10"/>
      <c r="B50" s="5"/>
      <c r="C50" s="5"/>
      <c r="D50" s="5"/>
      <c r="E50" s="5" t="str">
        <f>DEC2HEX(48*B48+4*D48+5787104)</f>
        <v>5A3C20</v>
      </c>
      <c r="F50" s="6" t="s">
        <v>13</v>
      </c>
      <c r="G50" s="5">
        <f t="shared" si="4"/>
        <v>1616</v>
      </c>
      <c r="H50" s="5" t="str">
        <f t="shared" si="5"/>
        <v>138</v>
      </c>
      <c r="I50" s="23" t="s">
        <v>38</v>
      </c>
    </row>
    <row r="51" spans="1:9">
      <c r="A51" s="13"/>
      <c r="B51" s="3"/>
      <c r="C51" s="3"/>
      <c r="D51" s="3"/>
      <c r="E51" s="3" t="str">
        <f>DEC2HEX(48*B48+4*C48+5787104)</f>
        <v>5A3BF4</v>
      </c>
      <c r="F51" s="4" t="s">
        <v>14</v>
      </c>
      <c r="G51" s="3">
        <f t="shared" si="4"/>
        <v>1616</v>
      </c>
      <c r="H51" s="3" t="str">
        <f t="shared" si="5"/>
        <v>10C</v>
      </c>
      <c r="I51" s="24" t="s">
        <v>39</v>
      </c>
    </row>
    <row r="52" spans="1:9">
      <c r="A52" s="14">
        <v>1</v>
      </c>
      <c r="B52" s="1">
        <v>2651</v>
      </c>
      <c r="C52" s="9">
        <f>5+1</f>
        <v>6</v>
      </c>
      <c r="D52" s="1">
        <v>7</v>
      </c>
      <c r="E52" s="1" t="str">
        <f>DEC2HEX(48*B52+4*D52+5776160)</f>
        <v>5A144C</v>
      </c>
      <c r="F52" s="2" t="s">
        <v>6</v>
      </c>
      <c r="G52" s="1">
        <f t="shared" si="4"/>
        <v>1646</v>
      </c>
      <c r="H52" s="1" t="str">
        <f t="shared" si="5"/>
        <v>C4</v>
      </c>
      <c r="I52" s="18" t="s">
        <v>51</v>
      </c>
    </row>
    <row r="53" spans="1:9">
      <c r="A53" s="10"/>
      <c r="B53" s="5"/>
      <c r="C53" s="5"/>
      <c r="D53" s="5"/>
      <c r="E53" s="5" t="str">
        <f>DEC2HEX(48*B52+4*C52+5776160)</f>
        <v>5A1448</v>
      </c>
      <c r="F53" s="6" t="s">
        <v>11</v>
      </c>
      <c r="G53" s="5">
        <f t="shared" si="4"/>
        <v>1646</v>
      </c>
      <c r="H53" s="5" t="str">
        <f t="shared" si="5"/>
        <v>C0</v>
      </c>
      <c r="I53" s="26" t="s">
        <v>52</v>
      </c>
    </row>
    <row r="54" spans="1:9">
      <c r="A54" s="10"/>
      <c r="B54" s="5"/>
      <c r="C54" s="5"/>
      <c r="D54" s="5"/>
      <c r="E54" s="5" t="str">
        <f>DEC2HEX(48*B52+4*D52+5787104)</f>
        <v>5A3F0C</v>
      </c>
      <c r="F54" s="6" t="s">
        <v>6</v>
      </c>
      <c r="G54" s="5">
        <f t="shared" si="4"/>
        <v>1613</v>
      </c>
      <c r="H54" s="5" t="str">
        <f t="shared" si="5"/>
        <v>34</v>
      </c>
      <c r="I54" s="23" t="s">
        <v>46</v>
      </c>
    </row>
    <row r="55" spans="1:9">
      <c r="A55" s="13"/>
      <c r="B55" s="3"/>
      <c r="C55" s="3"/>
      <c r="D55" s="3"/>
      <c r="E55" s="3" t="str">
        <f>DEC2HEX(48*B52+4*C52+5787104)</f>
        <v>5A3F08</v>
      </c>
      <c r="F55" s="4" t="s">
        <v>11</v>
      </c>
      <c r="G55" s="3">
        <f t="shared" si="4"/>
        <v>1613</v>
      </c>
      <c r="H55" s="3" t="str">
        <f t="shared" si="5"/>
        <v>30</v>
      </c>
      <c r="I55" s="21" t="s">
        <v>53</v>
      </c>
    </row>
    <row r="56" spans="1:9">
      <c r="A56" s="14">
        <v>1</v>
      </c>
      <c r="B56" s="1">
        <v>2651</v>
      </c>
      <c r="C56" s="1">
        <v>7</v>
      </c>
      <c r="D56" s="1">
        <v>5</v>
      </c>
      <c r="E56" s="1" t="str">
        <f>DEC2HEX(48*B56+4*D56+5776160)</f>
        <v>5A1444</v>
      </c>
      <c r="F56" s="2" t="s">
        <v>6</v>
      </c>
      <c r="G56" s="1">
        <f t="shared" si="4"/>
        <v>1646</v>
      </c>
      <c r="H56" s="1" t="str">
        <f t="shared" si="5"/>
        <v>BC</v>
      </c>
      <c r="I56" s="18" t="s">
        <v>44</v>
      </c>
    </row>
    <row r="57" spans="1:9">
      <c r="A57" s="10"/>
      <c r="B57" s="5"/>
      <c r="C57" s="5"/>
      <c r="D57" s="5"/>
      <c r="E57" s="5" t="str">
        <f>DEC2HEX(48*B56+4*C56+5776160)</f>
        <v>5A144C</v>
      </c>
      <c r="F57" s="6" t="s">
        <v>11</v>
      </c>
      <c r="G57" s="5">
        <f t="shared" si="4"/>
        <v>1646</v>
      </c>
      <c r="H57" s="5" t="str">
        <f t="shared" si="5"/>
        <v>C4</v>
      </c>
      <c r="I57" s="19" t="s">
        <v>63</v>
      </c>
    </row>
    <row r="58" spans="1:9">
      <c r="A58" s="10"/>
      <c r="B58" s="5"/>
      <c r="C58" s="5"/>
      <c r="D58" s="5"/>
      <c r="E58" s="5" t="str">
        <f>DEC2HEX(48*B56+4*D56+5787104)</f>
        <v>5A3F04</v>
      </c>
      <c r="F58" s="6" t="s">
        <v>6</v>
      </c>
      <c r="G58" s="5">
        <f t="shared" si="4"/>
        <v>1613</v>
      </c>
      <c r="H58" s="5" t="str">
        <f t="shared" si="5"/>
        <v>2C</v>
      </c>
      <c r="I58" s="19" t="s">
        <v>45</v>
      </c>
    </row>
    <row r="59" spans="1:9" ht="15.75" thickBot="1">
      <c r="A59" s="15"/>
      <c r="B59" s="16"/>
      <c r="C59" s="16"/>
      <c r="D59" s="16"/>
      <c r="E59" s="16" t="str">
        <f>DEC2HEX(48*B56+4*C56+5787104)</f>
        <v>5A3F0C</v>
      </c>
      <c r="F59" s="17" t="s">
        <v>11</v>
      </c>
      <c r="G59" s="16">
        <f t="shared" si="4"/>
        <v>1613</v>
      </c>
      <c r="H59" s="16" t="str">
        <f t="shared" si="5"/>
        <v>34</v>
      </c>
      <c r="I59" s="27" t="s">
        <v>54</v>
      </c>
    </row>
    <row r="60" spans="1:9" ht="16.5" thickTop="1" thickBot="1"/>
    <row r="61" spans="1:9" ht="15.75" thickTop="1">
      <c r="A61" s="39" t="s">
        <v>59</v>
      </c>
      <c r="B61" s="40"/>
      <c r="C61" s="40"/>
      <c r="D61" s="40"/>
      <c r="E61" s="40"/>
      <c r="F61" s="40"/>
      <c r="G61" s="40"/>
      <c r="H61" s="40"/>
      <c r="I61" s="41"/>
    </row>
    <row r="62" spans="1:9">
      <c r="A62" s="30" t="s">
        <v>12</v>
      </c>
      <c r="B62" s="31" t="s">
        <v>0</v>
      </c>
      <c r="C62" s="31" t="s">
        <v>9</v>
      </c>
      <c r="D62" s="31" t="s">
        <v>10</v>
      </c>
      <c r="E62" s="31" t="s">
        <v>1</v>
      </c>
      <c r="F62" s="36" t="s">
        <v>2</v>
      </c>
      <c r="G62" s="31" t="s">
        <v>18</v>
      </c>
      <c r="H62" s="31" t="s">
        <v>20</v>
      </c>
      <c r="I62" s="32" t="s">
        <v>7</v>
      </c>
    </row>
    <row r="63" spans="1:9">
      <c r="A63" s="14">
        <v>1</v>
      </c>
      <c r="B63" s="1">
        <v>2547</v>
      </c>
      <c r="C63" s="1">
        <v>3</v>
      </c>
      <c r="D63" s="1">
        <v>12</v>
      </c>
      <c r="E63" s="1" t="str">
        <f>DEC2HEX(48*B63+4*D63+5776160)</f>
        <v>5A00E0</v>
      </c>
      <c r="F63" s="2" t="s">
        <v>6</v>
      </c>
      <c r="G63" s="1">
        <f t="shared" ref="G63:G66" si="6">ROUNDDOWN((6456296-HEX2DEC(E63))/336+1,0)</f>
        <v>1661</v>
      </c>
      <c r="H63" s="1" t="str">
        <f t="shared" ref="H63:H66" si="7">DEC2HEX(HEX2DEC(E63)-6456296+336*G63)</f>
        <v>108</v>
      </c>
      <c r="I63" s="25" t="s">
        <v>24</v>
      </c>
    </row>
    <row r="64" spans="1:9">
      <c r="A64" s="10"/>
      <c r="B64" s="5"/>
      <c r="C64" s="5"/>
      <c r="D64" s="5"/>
      <c r="E64" s="5" t="str">
        <f>DEC2HEX(48*B63+4*C63+5776160)</f>
        <v>5A00BC</v>
      </c>
      <c r="F64" s="6" t="s">
        <v>11</v>
      </c>
      <c r="G64" s="5">
        <f t="shared" si="6"/>
        <v>1661</v>
      </c>
      <c r="H64" s="5" t="str">
        <f t="shared" si="7"/>
        <v>E4</v>
      </c>
      <c r="I64" s="23" t="s">
        <v>42</v>
      </c>
    </row>
    <row r="65" spans="1:9">
      <c r="A65" s="10"/>
      <c r="B65" s="5"/>
      <c r="C65" s="5"/>
      <c r="D65" s="5"/>
      <c r="E65" s="5" t="str">
        <f>DEC2HEX(48*B63+4*D63+5787104)</f>
        <v>5A2BA0</v>
      </c>
      <c r="F65" s="6" t="s">
        <v>6</v>
      </c>
      <c r="G65" s="5">
        <f t="shared" si="6"/>
        <v>1628</v>
      </c>
      <c r="H65" s="5" t="str">
        <f t="shared" si="7"/>
        <v>78</v>
      </c>
      <c r="I65" s="23" t="s">
        <v>22</v>
      </c>
    </row>
    <row r="66" spans="1:9" ht="15.75" thickBot="1">
      <c r="A66" s="15"/>
      <c r="B66" s="16"/>
      <c r="C66" s="16"/>
      <c r="D66" s="16"/>
      <c r="E66" s="16" t="str">
        <f>DEC2HEX(48*B63+4*C63+5787104)</f>
        <v>5A2B7C</v>
      </c>
      <c r="F66" s="17" t="s">
        <v>11</v>
      </c>
      <c r="G66" s="16">
        <f t="shared" si="6"/>
        <v>1628</v>
      </c>
      <c r="H66" s="16" t="str">
        <f t="shared" si="7"/>
        <v>54</v>
      </c>
      <c r="I66" s="27" t="s">
        <v>43</v>
      </c>
    </row>
    <row r="67" spans="1:9" ht="16.5" thickTop="1" thickBot="1"/>
    <row r="68" spans="1:9" ht="15.75" thickTop="1">
      <c r="A68" s="39" t="s">
        <v>57</v>
      </c>
      <c r="B68" s="40"/>
      <c r="C68" s="40"/>
      <c r="D68" s="40"/>
      <c r="E68" s="40"/>
      <c r="F68" s="40"/>
      <c r="G68" s="40"/>
      <c r="H68" s="40"/>
      <c r="I68" s="41"/>
    </row>
    <row r="69" spans="1:9">
      <c r="A69" s="33" t="s">
        <v>8</v>
      </c>
      <c r="B69" s="34" t="s">
        <v>0</v>
      </c>
      <c r="C69" s="34" t="s">
        <v>3</v>
      </c>
      <c r="D69" s="34"/>
      <c r="E69" s="34" t="s">
        <v>1</v>
      </c>
      <c r="F69" s="34" t="s">
        <v>2</v>
      </c>
      <c r="G69" s="34" t="s">
        <v>18</v>
      </c>
      <c r="H69" s="34" t="s">
        <v>20</v>
      </c>
      <c r="I69" s="35" t="s">
        <v>7</v>
      </c>
    </row>
    <row r="70" spans="1:9">
      <c r="A70" s="12" t="s">
        <v>4</v>
      </c>
      <c r="B70" s="1">
        <v>2635</v>
      </c>
      <c r="C70" s="1">
        <v>12</v>
      </c>
      <c r="D70" s="1"/>
      <c r="E70" s="1" t="str">
        <f>DEC2HEX(48*B70+4*C70+5776160)</f>
        <v>5A1160</v>
      </c>
      <c r="F70" s="2">
        <v>-6</v>
      </c>
      <c r="G70" s="1">
        <f t="shared" ref="G70:G73" si="8">ROUNDDOWN((6456296-HEX2DEC(E70))/336+1,0)</f>
        <v>1648</v>
      </c>
      <c r="H70" s="1" t="str">
        <f t="shared" ref="H70:H73" si="9">DEC2HEX(HEX2DEC(E70)-6456296+336*G70)</f>
        <v>78</v>
      </c>
      <c r="I70" s="18" t="s">
        <v>55</v>
      </c>
    </row>
    <row r="71" spans="1:9">
      <c r="A71" s="13"/>
      <c r="B71" s="3"/>
      <c r="C71" s="3"/>
      <c r="D71" s="3"/>
      <c r="E71" s="3" t="str">
        <f>DEC2HEX(48*B70+4*C70+5787104)</f>
        <v>5A3C20</v>
      </c>
      <c r="F71" s="4" t="s">
        <v>17</v>
      </c>
      <c r="G71" s="3">
        <f t="shared" si="8"/>
        <v>1616</v>
      </c>
      <c r="H71" s="3" t="str">
        <f t="shared" si="9"/>
        <v>138</v>
      </c>
      <c r="I71" s="21" t="s">
        <v>56</v>
      </c>
    </row>
    <row r="72" spans="1:9">
      <c r="A72" s="14">
        <v>1648</v>
      </c>
      <c r="B72" s="1">
        <v>2547</v>
      </c>
      <c r="C72" s="1">
        <v>12</v>
      </c>
      <c r="D72" s="1"/>
      <c r="E72" s="1" t="str">
        <f>DEC2HEX(48*B72+4*C72+5776160)</f>
        <v>5A00E0</v>
      </c>
      <c r="F72" s="2">
        <v>-1</v>
      </c>
      <c r="G72" s="1">
        <f t="shared" si="8"/>
        <v>1661</v>
      </c>
      <c r="H72" s="1" t="str">
        <f t="shared" si="9"/>
        <v>108</v>
      </c>
      <c r="I72" s="18" t="s">
        <v>25</v>
      </c>
    </row>
    <row r="73" spans="1:9">
      <c r="A73" s="13"/>
      <c r="B73" s="3"/>
      <c r="C73" s="3"/>
      <c r="D73" s="3"/>
      <c r="E73" s="3" t="str">
        <f>DEC2HEX(48*B72+4*C72+5787104)</f>
        <v>5A2BA0</v>
      </c>
      <c r="F73" s="4">
        <v>-1</v>
      </c>
      <c r="G73" s="3">
        <f t="shared" si="8"/>
        <v>1628</v>
      </c>
      <c r="H73" s="3" t="str">
        <f t="shared" si="9"/>
        <v>78</v>
      </c>
      <c r="I73" s="21" t="s">
        <v>29</v>
      </c>
    </row>
    <row r="74" spans="1:9">
      <c r="A74" s="10"/>
      <c r="B74" s="5"/>
      <c r="C74" s="5"/>
      <c r="D74" s="5"/>
      <c r="E74" s="5"/>
      <c r="F74" s="5"/>
      <c r="G74" s="5"/>
      <c r="H74" s="5"/>
      <c r="I74" s="11"/>
    </row>
    <row r="75" spans="1:9">
      <c r="A75" s="30" t="s">
        <v>8</v>
      </c>
      <c r="B75" s="31" t="s">
        <v>0</v>
      </c>
      <c r="C75" s="31" t="s">
        <v>3</v>
      </c>
      <c r="D75" s="31"/>
      <c r="E75" s="31" t="s">
        <v>1</v>
      </c>
      <c r="F75" s="31" t="s">
        <v>2</v>
      </c>
      <c r="G75" s="31"/>
      <c r="H75" s="31"/>
      <c r="I75" s="32" t="s">
        <v>7</v>
      </c>
    </row>
    <row r="76" spans="1:9">
      <c r="A76" s="14">
        <v>1628</v>
      </c>
      <c r="B76" s="1">
        <v>2651</v>
      </c>
      <c r="C76" s="1">
        <v>5</v>
      </c>
      <c r="D76" s="1"/>
      <c r="E76" s="1" t="str">
        <f>DEC2HEX(48*B76+4*C76+5776160)</f>
        <v>5A1444</v>
      </c>
      <c r="F76" s="2">
        <v>-1</v>
      </c>
      <c r="G76" s="1">
        <f t="shared" ref="G76:G77" si="10">ROUNDDOWN((6456296-HEX2DEC(E76))/336+1,0)</f>
        <v>1646</v>
      </c>
      <c r="H76" s="1" t="str">
        <f t="shared" ref="H76:H77" si="11">DEC2HEX(HEX2DEC(E76)-6456296+336*G76)</f>
        <v>BC</v>
      </c>
      <c r="I76" s="18" t="s">
        <v>61</v>
      </c>
    </row>
    <row r="77" spans="1:9" ht="15.75" thickBot="1">
      <c r="A77" s="15"/>
      <c r="B77" s="16"/>
      <c r="C77" s="16"/>
      <c r="D77" s="16"/>
      <c r="E77" s="16" t="str">
        <f>DEC2HEX(48*B76+4*C76+5787104)</f>
        <v>5A3F04</v>
      </c>
      <c r="F77" s="17">
        <v>-1</v>
      </c>
      <c r="G77" s="16">
        <f t="shared" si="10"/>
        <v>1613</v>
      </c>
      <c r="H77" s="16" t="str">
        <f t="shared" si="11"/>
        <v>2C</v>
      </c>
      <c r="I77" s="29" t="s">
        <v>62</v>
      </c>
    </row>
    <row r="78" spans="1:9" ht="15.75" thickTop="1"/>
  </sheetData>
  <mergeCells count="6">
    <mergeCell ref="A8:I8"/>
    <mergeCell ref="A1:I1"/>
    <mergeCell ref="A68:I68"/>
    <mergeCell ref="A61:I61"/>
    <mergeCell ref="A34:I34"/>
    <mergeCell ref="A15:I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Justin</cp:lastModifiedBy>
  <dcterms:created xsi:type="dcterms:W3CDTF">2015-02-22T15:37:52Z</dcterms:created>
  <dcterms:modified xsi:type="dcterms:W3CDTF">2015-02-24T19:12:58Z</dcterms:modified>
</cp:coreProperties>
</file>